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49" i="2" l="1"/>
  <c r="F45" i="2"/>
  <c r="F32" i="2"/>
  <c r="F39" i="2"/>
  <c r="F38" i="2"/>
  <c r="F37" i="2"/>
  <c r="F36" i="2"/>
  <c r="F31" i="2" l="1"/>
  <c r="F30" i="2"/>
  <c r="F26" i="2"/>
  <c r="F25" i="2"/>
  <c r="F24" i="2"/>
  <c r="F23" i="2"/>
  <c r="F22" i="2"/>
  <c r="F21" i="2"/>
  <c r="F19" i="2"/>
  <c r="F18" i="2"/>
  <c r="F8" i="2"/>
  <c r="F55" i="2"/>
  <c r="F56" i="2" s="1"/>
  <c r="D16" i="3" s="1"/>
  <c r="C16" i="3" s="1"/>
  <c r="F47" i="2"/>
  <c r="F29" i="2"/>
  <c r="F28" i="2"/>
  <c r="F27" i="2"/>
  <c r="F20" i="2"/>
  <c r="F35" i="2"/>
  <c r="F17" i="2"/>
  <c r="F16" i="2"/>
  <c r="F15" i="2"/>
  <c r="F34" i="2"/>
  <c r="F9" i="2"/>
  <c r="F7" i="2"/>
  <c r="F6" i="2"/>
  <c r="D15" i="3"/>
  <c r="C14" i="3"/>
  <c r="C13" i="3"/>
  <c r="C12" i="3"/>
  <c r="F50" i="2" l="1"/>
  <c r="D9" i="3" s="1"/>
  <c r="C9" i="3" s="1"/>
  <c r="F40" i="2"/>
  <c r="D8" i="3" s="1"/>
  <c r="C8" i="3" s="1"/>
  <c r="F10" i="2"/>
  <c r="D10" i="3" s="1"/>
  <c r="D19" i="3" l="1"/>
  <c r="C10" i="3"/>
  <c r="C19" i="3" s="1"/>
</calcChain>
</file>

<file path=xl/sharedStrings.xml><?xml version="1.0" encoding="utf-8"?>
<sst xmlns="http://schemas.openxmlformats.org/spreadsheetml/2006/main" count="124" uniqueCount="96">
  <si>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</si>
  <si>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</si>
  <si>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</si>
  <si>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</si>
  <si>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</si>
  <si>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</si>
  <si>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</si>
  <si>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</si>
  <si>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</si>
  <si>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</si>
  <si>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</si>
  <si>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</si>
  <si>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</si>
  <si>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</si>
  <si>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</si>
  <si>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</si>
  <si>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</si>
  <si>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</si>
  <si>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</si>
  <si>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</si>
  <si>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</si>
  <si>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</si>
  <si>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</si>
  <si>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t>Totale Costo Arredi</t>
  </si>
  <si>
    <t>ATTREZZATURE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</si>
  <si>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</si>
  <si>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</si>
  <si>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</si>
  <si>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</si>
  <si>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</si>
  <si>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</si>
  <si>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</si>
  <si>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</si>
  <si>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</si>
  <si>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</si>
  <si>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t>Click qui per la Descrizione del Progetto</t>
  </si>
  <si>
    <t>Click qui per la Matrice Acquisti</t>
  </si>
  <si>
    <t>Click qui per il riepilogo delle Spese Generali</t>
  </si>
  <si>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</si>
  <si>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t xml:space="preserve">Tavolo Postazione docente ad angolo </t>
    </r>
    <r>
      <rPr>
        <sz val="10"/>
        <color theme="1"/>
        <rFont val="Arial"/>
        <family val="2"/>
      </rPr>
      <t>dim. cm 180x80x72 + Angolo tondo 90° + 100x80x72 ca. Struttura portante interamente in acciaio</t>
    </r>
  </si>
  <si>
    <r>
      <rPr>
        <b/>
        <sz val="10"/>
        <color theme="1"/>
        <rFont val="Arial"/>
        <family val="2"/>
      </rPr>
      <t>Scrivania biposto</t>
    </r>
    <r>
      <rPr>
        <sz val="10"/>
        <color theme="1"/>
        <rFont val="Arial"/>
        <family val="2"/>
      </rPr>
      <t xml:space="preserve"> dim 180x80x72. Struttura portante interamente in acciaio. Piano spessore 25 mm con bordo in ABS 2 mm arrotondato su tutti gli angoli con raggio 45 mm</t>
    </r>
  </si>
  <si>
    <r>
      <rPr>
        <b/>
        <sz val="10"/>
        <color theme="1"/>
        <rFont val="Arial"/>
        <family val="2"/>
      </rPr>
      <t>Banco antropometrico biposto per studenti diversamente abili</t>
    </r>
    <r>
      <rPr>
        <sz val="10"/>
        <color theme="1"/>
        <rFont val="Arial"/>
        <family val="2"/>
      </rPr>
      <t>, dim. 180x65, ad elevazione variabile</t>
    </r>
  </si>
  <si>
    <r>
      <rPr>
        <b/>
        <sz val="10"/>
        <color theme="1"/>
        <rFont val="Arial"/>
        <family val="2"/>
      </rPr>
      <t>Poltroncina ergonomica imbottita</t>
    </r>
    <r>
      <rPr>
        <sz val="10"/>
        <color theme="1"/>
        <rFont val="Arial"/>
        <family val="2"/>
      </rPr>
      <t>, senza braccioli, su ruote</t>
    </r>
  </si>
  <si>
    <r>
      <rPr>
        <b/>
        <sz val="10"/>
        <color theme="1"/>
        <rFont val="Arial"/>
        <family val="2"/>
      </rPr>
      <t>PC  Core i7-7700,</t>
    </r>
    <r>
      <rPr>
        <sz val="10"/>
        <color theme="1"/>
        <rFont val="Arial"/>
        <family val="2"/>
      </rPr>
      <t xml:space="preserve">  memoria RAM 16 GB, disco rigido di tipo SSD 512 GB, LAN Gigabit, masterizzatore DVD-RW, Windows 10 pro.</t>
    </r>
  </si>
  <si>
    <r>
      <rPr>
        <b/>
        <sz val="10"/>
        <color theme="1"/>
        <rFont val="Arial"/>
        <family val="2"/>
      </rPr>
      <t>Monitor LED 24" IPS formato 16:10</t>
    </r>
    <r>
      <rPr>
        <sz val="10"/>
        <color theme="1"/>
        <rFont val="Arial"/>
        <family val="2"/>
      </rPr>
      <t>, risoluzione 1920x1080, funzione PIVOT, luminosità 250 cd/mq, ingressi: 1 VGA, 1 HDMI, 1 Displayport</t>
    </r>
  </si>
  <si>
    <t>Multifunzione inkjet a colori formato A4</t>
  </si>
  <si>
    <r>
      <rPr>
        <b/>
        <sz val="10"/>
        <color theme="1"/>
        <rFont val="Arial"/>
        <family val="2"/>
      </rPr>
      <t>Document Camera 5 MPx</t>
    </r>
    <r>
      <rPr>
        <sz val="10"/>
        <color theme="1"/>
        <rFont val="Arial"/>
        <family val="2"/>
      </rPr>
      <t xml:space="preserve"> con funzione di manipolazione oggetti 3D</t>
    </r>
  </si>
  <si>
    <r>
      <rPr>
        <b/>
        <sz val="10"/>
        <color theme="1"/>
        <rFont val="Arial"/>
        <family val="2"/>
      </rPr>
      <t xml:space="preserve">MIXER AUDIO 32 canali </t>
    </r>
    <r>
      <rPr>
        <sz val="10"/>
        <color theme="1"/>
        <rFont val="Arial"/>
        <family val="2"/>
      </rPr>
      <t xml:space="preserve">con interfaccia audio 32 canali USB, 16 preamplificatori microfonici, 17 fader motorizzati 100 mm, connessione digitale AES50 </t>
    </r>
  </si>
  <si>
    <r>
      <rPr>
        <b/>
        <sz val="10"/>
        <color theme="1"/>
        <rFont val="Arial"/>
        <family val="2"/>
      </rPr>
      <t>Stage box digitale 16 ingressi 8 uscite</t>
    </r>
    <r>
      <rPr>
        <sz val="10"/>
        <color theme="1"/>
        <rFont val="Arial"/>
        <family val="2"/>
      </rPr>
      <t xml:space="preserve">, connessione digitale AES50 </t>
    </r>
  </si>
  <si>
    <r>
      <rPr>
        <b/>
        <sz val="10"/>
        <color theme="1"/>
        <rFont val="Arial"/>
        <family val="2"/>
      </rPr>
      <t>RADIOMICROFONO DA GIACCA</t>
    </r>
    <r>
      <rPr>
        <sz val="10"/>
        <color theme="1"/>
        <rFont val="Arial"/>
        <family val="2"/>
      </rPr>
      <t xml:space="preserve">. Radiomicrofono lavalier e headset a condensatore; UHF; 4 frequenze possibili; uscita XLR. </t>
    </r>
  </si>
  <si>
    <r>
      <rPr>
        <b/>
        <sz val="10"/>
        <color theme="1"/>
        <rFont val="Arial"/>
        <family val="2"/>
      </rPr>
      <t>SPEAKER ATTIVO 2 VIE 200W</t>
    </r>
    <r>
      <rPr>
        <sz val="10"/>
        <color theme="1"/>
        <rFont val="Arial"/>
        <family val="2"/>
      </rPr>
      <t>, con amplificazione in Classe-D, supporto a parete</t>
    </r>
  </si>
  <si>
    <r>
      <rPr>
        <b/>
        <sz val="10"/>
        <color theme="1"/>
        <rFont val="Arial"/>
        <family val="2"/>
      </rPr>
      <t xml:space="preserve">Tastiera controller MIDI 88 tasti pesati </t>
    </r>
    <r>
      <rPr>
        <sz val="10"/>
        <color theme="1"/>
        <rFont val="Arial"/>
        <family val="2"/>
      </rPr>
      <t>ad azione martello con aftertouch, display LCD a colori, 3 joystick di controllo a 6 vie, 4 ingressi per pedali, uscita MIDI e USB [Studiologic SL88]</t>
    </r>
  </si>
  <si>
    <r>
      <rPr>
        <b/>
        <sz val="10"/>
        <color theme="1"/>
        <rFont val="Arial"/>
        <family val="2"/>
      </rPr>
      <t>Lavagna pentagrammata</t>
    </r>
    <r>
      <rPr>
        <sz val="10"/>
        <color theme="1"/>
        <rFont val="Arial"/>
        <family val="2"/>
      </rPr>
      <t xml:space="preserve"> bianca 120x80 cm</t>
    </r>
  </si>
  <si>
    <r>
      <rPr>
        <b/>
        <sz val="10"/>
        <color theme="1"/>
        <rFont val="Arial"/>
        <family val="2"/>
      </rPr>
      <t>PC integrato Core i3 con tastiera, mouse.</t>
    </r>
    <r>
      <rPr>
        <sz val="10"/>
        <color theme="1"/>
        <rFont val="Arial"/>
        <family val="2"/>
      </rPr>
      <t xml:space="preserve"> RAM 4 GB, 120 GB SSD, WiFi 802.11 AC, Windows 10 pro, con serigrafia pubblicitaria fondi FESR indelebile.</t>
    </r>
  </si>
  <si>
    <r>
      <rPr>
        <b/>
        <sz val="10"/>
        <color theme="1"/>
        <rFont val="Arial"/>
        <family val="2"/>
      </rPr>
      <t>Monitor LED 21,5" IPS formato 16:10</t>
    </r>
    <r>
      <rPr>
        <sz val="10"/>
        <color theme="1"/>
        <rFont val="Arial"/>
        <family val="2"/>
      </rPr>
      <t>, risoluzione 1920x1200, funzione PIVOT, luminosità 250 cd/mq, ingressi: 1 VGA, 1 HDMI, 1 Displayport</t>
    </r>
  </si>
  <si>
    <r>
      <rPr>
        <b/>
        <sz val="10"/>
        <color theme="1"/>
        <rFont val="Arial"/>
        <family val="2"/>
      </rPr>
      <t>Leggio telescopico</t>
    </r>
    <r>
      <rPr>
        <sz val="10"/>
        <color theme="1"/>
        <rFont val="Arial"/>
        <family val="2"/>
      </rPr>
      <t xml:space="preserve"> ad altezza regolabile 65 -95 cm</t>
    </r>
  </si>
  <si>
    <r>
      <rPr>
        <b/>
        <sz val="10"/>
        <color theme="1"/>
        <rFont val="Arial"/>
        <family val="2"/>
      </rPr>
      <t>Tastiera controller MIDI 61 tast</t>
    </r>
    <r>
      <rPr>
        <sz val="10"/>
        <color theme="1"/>
        <rFont val="Arial"/>
        <family val="2"/>
      </rPr>
      <t>i sensibili alla dinamica con aftertouch, 48 pulsanti e 16 manopole programmabili, 16 trigger pad sensibili alla dinamica con retroilluminazione RGB, controlli separati per Pitch  e Modulazione, interfaccia USB e MIDI out</t>
    </r>
  </si>
  <si>
    <r>
      <rPr>
        <b/>
        <sz val="10"/>
        <color theme="1"/>
        <rFont val="Arial"/>
        <family val="2"/>
      </rPr>
      <t>Scheda audio USB professionale 24 bit 192 KHz</t>
    </r>
    <r>
      <rPr>
        <sz val="10"/>
        <color theme="1"/>
        <rFont val="Arial"/>
        <family val="2"/>
      </rPr>
      <t>, 2 canali ingresso con alta impedenza selezionabile, preamplificatore microfonico classe A tipo D-PRE, ingresso e uscita MIDI standard, software di notazione musicale tipo Cubase AI incluso</t>
    </r>
  </si>
  <si>
    <r>
      <rPr>
        <b/>
        <sz val="10"/>
        <color theme="1"/>
        <rFont val="Arial"/>
        <family val="2"/>
      </rPr>
      <t>Amplificatore professionale compatto per cuffie</t>
    </r>
    <r>
      <rPr>
        <sz val="10"/>
        <color theme="1"/>
        <rFont val="Arial"/>
        <family val="2"/>
      </rPr>
      <t xml:space="preserve"> a 4 sezioni stereo indipendenti ciascuna con doppia uscita. 2 Ingressi stereo bilanciati.</t>
    </r>
  </si>
  <si>
    <r>
      <rPr>
        <b/>
        <sz val="10"/>
        <color theme="1"/>
        <rFont val="Arial"/>
        <family val="2"/>
      </rPr>
      <t>Cuffie monitor professionali - dinamiche, completamente chiuse</t>
    </r>
    <r>
      <rPr>
        <sz val="10"/>
        <color theme="1"/>
        <rFont val="Arial"/>
        <family val="2"/>
      </rPr>
      <t>, risposta in frequenza: 7 - 40,000 Hz, unità driver da 40 mm. Alte prestazioni audio dai bassi potenti, archetto autoregolante, cuscinetti morbidi in velluto.Cavo lungo antigroviglio su un solo lato. Efficienza 100 dB.</t>
    </r>
  </si>
  <si>
    <r>
      <rPr>
        <b/>
        <sz val="10"/>
        <color theme="1"/>
        <rFont val="Arial"/>
        <family val="2"/>
      </rPr>
      <t>Set 2 bass trap per angoli, densità 23 kg / m</t>
    </r>
    <r>
      <rPr>
        <sz val="10"/>
        <color theme="1"/>
        <rFont val="Arial"/>
        <family val="2"/>
      </rPr>
      <t>³, dimensioni 37x37x60 h cm</t>
    </r>
  </si>
  <si>
    <r>
      <rPr>
        <b/>
        <sz val="10"/>
        <color theme="1"/>
        <rFont val="Arial"/>
        <family val="2"/>
      </rPr>
      <t>Set 6 pannelli diffusori acustici in EPS</t>
    </r>
    <r>
      <rPr>
        <sz val="10"/>
        <color theme="1"/>
        <rFont val="Arial"/>
        <family val="2"/>
      </rPr>
      <t>, dimensioni 60x60x15 cm</t>
    </r>
  </si>
  <si>
    <r>
      <rPr>
        <b/>
        <sz val="10"/>
        <color theme="1"/>
        <rFont val="Arial"/>
        <family val="2"/>
      </rPr>
      <t>Set 10 pannelli assorbimento acustico</t>
    </r>
    <r>
      <rPr>
        <sz val="10"/>
        <color theme="1"/>
        <rFont val="Arial"/>
        <family val="2"/>
      </rPr>
      <t xml:space="preserve"> in legno e materiale fonoassorbente, dimensioni 60x60x6 cm</t>
    </r>
  </si>
  <si>
    <r>
      <rPr>
        <b/>
        <sz val="10"/>
        <color theme="1"/>
        <rFont val="Arial"/>
        <family val="2"/>
      </rPr>
      <t>Tenda fonoassorbente</t>
    </r>
    <r>
      <rPr>
        <sz val="10"/>
        <color theme="1"/>
        <rFont val="Arial"/>
        <family val="2"/>
      </rPr>
      <t xml:space="preserve"> dimensioni lineari 3x3 m, 500 g/m</t>
    </r>
    <r>
      <rPr>
        <vertAlign val="superscript"/>
        <sz val="10"/>
        <color theme="1"/>
        <rFont val="Arial"/>
        <family val="2"/>
      </rPr>
      <t>2</t>
    </r>
  </si>
  <si>
    <r>
      <rPr>
        <b/>
        <sz val="10"/>
        <color theme="1"/>
        <rFont val="Arial"/>
        <family val="2"/>
      </rPr>
      <t>Quadro elettrico di aula con impianto</t>
    </r>
    <r>
      <rPr>
        <sz val="10"/>
        <color theme="1"/>
        <rFont val="Arial"/>
        <family val="2"/>
      </rPr>
      <t xml:space="preserve"> - a regola d'arte con rilascio certificazione ai sensi del D.M. 37/2008</t>
    </r>
  </si>
  <si>
    <t>Software innovativo di apprendimento con contenuti didattici adattivi, rivolto anche a studenti con diasbilità e bisogni educativi speciali. 1 Licenza.</t>
  </si>
  <si>
    <r>
      <rPr>
        <b/>
        <sz val="10"/>
        <color indexed="8"/>
        <rFont val="Arial"/>
        <family val="2"/>
      </rPr>
      <t xml:space="preserve">Misure fonometriche e adeguamento acustico della sala. </t>
    </r>
    <r>
      <rPr>
        <sz val="10"/>
        <color indexed="8"/>
        <rFont val="Arial"/>
        <family val="2"/>
      </rPr>
      <t>Studio acustico preliminare da parte di un tecnico abilitato del fono isolamento e fonoassorbimento riferito alla destinazione dell’ambiente e f.p.o. del materiale  occorrente al raggiungimento del comfort acustico attraverso l’uso di pannelli fonoassorbenti, pannelli fono impedenti, trappole per bassi, controsoffitto acustico. Studio acustico finale per la verifica della effettiva resa acustica post-intervento.</t>
    </r>
  </si>
  <si>
    <r>
      <rPr>
        <b/>
        <sz val="10"/>
        <color theme="1"/>
        <rFont val="Arial"/>
        <family val="2"/>
      </rPr>
      <t>Access Point 802.11AC Dual Radio</t>
    </r>
    <r>
      <rPr>
        <sz val="10"/>
        <color theme="1"/>
        <rFont val="Arial"/>
        <family val="2"/>
      </rPr>
      <t xml:space="preserve"> con Controller Virtuale, comprensivo di installazione e collegamento al cablaggio esistente.</t>
    </r>
  </si>
  <si>
    <t>PROGETTO LABORATORIO DI TECNOLOGIE MUSICALI CON POSTAZIONE DISABILI BIPOSTO</t>
  </si>
  <si>
    <r>
      <t xml:space="preserve">OBIETTIVI </t>
    </r>
    <r>
      <rPr>
        <sz val="14"/>
        <rFont val="Arial"/>
        <family val="2"/>
      </rPr>
      <t xml:space="preserve">
Realizzare uno spazio laboratoriale per l’esercitazione nella composizione assistita dal software, comprendente tecnologie per l'inclusione didattica
</t>
    </r>
    <r>
      <rPr>
        <b/>
        <u/>
        <sz val="14"/>
        <color rgb="FFFF0000"/>
        <rFont val="Arial"/>
        <family val="2"/>
      </rPr>
      <t>LA SOLUZIONE È COMPOSTA DA:</t>
    </r>
    <r>
      <rPr>
        <sz val="14"/>
        <rFont val="Arial"/>
        <family val="2"/>
      </rPr>
      <t xml:space="preserve">
Un’aula laboratorio con postazione docente e 12 postazioni allievo biposto.
Dotazioni tecniche postazione docente PC professionale, monitor, schermo interattivo con funzionalità di LIM, document camera con funzionalità di manipolazione 3D, multifunzione inkjet a colori, lavagna magnetica pentagrammata, mixer audio digitale in grado di acquisire l’audio da una qualsiasi postazione allievo ed inviarlo a tutte le altre, per consentire l’ascolto di classe di ogni allievo, leggio, armadio metallico con ante scorrevoli, radiomicrofono e speaker attivi.
Dotazioni tecniche postazioni alievo tastiera MIDI interfacciata ad un PC con monitor, scheda audio professionale, amplificatore per cuffie, cuffie stereo professionali, leggio.
Adeguamento acustico dell’aula: realizzata con pannelli fonoassorbenti, pannelli diffusori, tende fonoassorbenti, in base alle rilevazioni acustiche effettuate prima degli interventi
Impianti vari composto da: Linee elettriche per l'alimentazione degli apparati ed impianto di comunicazione LAN wireless.</t>
    </r>
  </si>
  <si>
    <t>SOFTWARE DI EDITING MUSICALE di tipo professionale - Versione Education</t>
  </si>
  <si>
    <t>Tipologia Fornitura</t>
  </si>
  <si>
    <t>Cattedra</t>
  </si>
  <si>
    <t>Materiale di arredo per facilitare l'utilizzo dei dispositivi acquistati a utenti con disabilità</t>
  </si>
  <si>
    <t>Arredi mobili e modulari</t>
  </si>
  <si>
    <t>PC desktop (PC FISSO)</t>
  </si>
  <si>
    <t>Schermi interattivi e non</t>
  </si>
  <si>
    <t>Stampanti, b/n o colori</t>
  </si>
  <si>
    <t>Mixer</t>
  </si>
  <si>
    <t>Document camera portatile USB</t>
  </si>
  <si>
    <t>Radiomicrofono a mano, con asta</t>
  </si>
  <si>
    <t>Casse acustiche</t>
  </si>
  <si>
    <t>Master keyboard (tastiere digitali mute con tasti pesati)</t>
  </si>
  <si>
    <t>Lavagna pentagrammata</t>
  </si>
  <si>
    <t>Leggii</t>
  </si>
  <si>
    <t>Ampli 4 linee cuffie</t>
  </si>
  <si>
    <t>Cuffie</t>
  </si>
  <si>
    <t>Quadro elettrico</t>
  </si>
  <si>
    <t>Apparecchiature audio</t>
  </si>
  <si>
    <t>Access point per esterni, hotspot per offrire informazioni utili in collegamento wireless</t>
  </si>
  <si>
    <t>Trappole per bassi</t>
  </si>
  <si>
    <t>materiale per insonorizzazione</t>
  </si>
  <si>
    <t>Software di notazione musicale, editing e produzione audio</t>
  </si>
  <si>
    <t>Software didattici</t>
  </si>
  <si>
    <t>Software per l’utilizzo delle apparecchiature da parte di utenti con disabilità</t>
  </si>
  <si>
    <t>adattamenti edilizi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</si>
</sst>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31"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vertAlign val="superscript"/>
      <sz val="10"/>
      <color theme="1"/>
      <name val="Arial"/>
      <family val="2"/>
    </font>
    <font>
      <sz val="10"/>
      <color indexed="8"/>
      <name val="Arial"/>
      <family val="2"/>
    </font>
    <font>
      <b/>
      <sz val="10"/>
      <color indexed="8"/>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3">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4" fillId="2" borderId="6" xfId="0" applyFont="1" applyFill="1" applyBorder="1" applyAlignment="1">
      <alignment horizontal="left" vertical="center" wrapText="1"/>
    </xf>
    <xf numFmtId="0" fontId="24" fillId="2" borderId="6" xfId="0" applyFont="1" applyFill="1" applyBorder="1" applyAlignment="1">
      <alignment horizontal="right" vertical="center" wrapText="1"/>
    </xf>
    <xf numFmtId="0" fontId="25" fillId="6" borderId="1" xfId="0" applyFont="1" applyFill="1" applyBorder="1" applyAlignment="1">
      <alignment vertical="center" wrapText="1"/>
    </xf>
    <xf numFmtId="0" fontId="27" fillId="0" borderId="0" xfId="4" applyFont="1" applyAlignment="1">
      <alignment horizontal="center" vertical="center"/>
    </xf>
    <xf numFmtId="164" fontId="0" fillId="0" borderId="0" xfId="0" applyNumberFormat="1"/>
    <xf numFmtId="164" fontId="25" fillId="0" borderId="2" xfId="1" applyNumberFormat="1" applyFont="1" applyFill="1" applyBorder="1" applyAlignment="1">
      <alignment horizontal="right" vertical="center" wrapText="1"/>
    </xf>
    <xf numFmtId="0" fontId="29" fillId="0" borderId="1" xfId="0" applyFont="1" applyFill="1" applyBorder="1" applyAlignment="1">
      <alignment vertical="center" wrapText="1"/>
    </xf>
    <xf numFmtId="0" fontId="0" fillId="0" borderId="0" xfId="0" applyBorder="1"/>
    <xf numFmtId="0" fontId="25" fillId="0" borderId="11" xfId="0" applyFont="1" applyFill="1" applyBorder="1" applyAlignment="1">
      <alignment horizontal="right" vertical="center" wrapText="1"/>
    </xf>
    <xf numFmtId="164" fontId="25" fillId="0" borderId="11" xfId="1" applyNumberFormat="1" applyFont="1" applyFill="1" applyBorder="1" applyAlignment="1">
      <alignment horizontal="right" vertical="center" wrapText="1"/>
    </xf>
    <xf numFmtId="0" fontId="25" fillId="0" borderId="11" xfId="0" applyFont="1" applyFill="1" applyBorder="1" applyAlignment="1">
      <alignment vertical="center" wrapText="1"/>
    </xf>
    <xf numFmtId="0" fontId="0" fillId="0" borderId="3" xfId="0" applyBorder="1"/>
    <xf numFmtId="0" fontId="22" fillId="0" borderId="5" xfId="0" applyFont="1" applyBorder="1"/>
    <xf numFmtId="0" fontId="21" fillId="5" borderId="10"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0" fillId="0" borderId="0" xfId="0" applyFont="1" applyBorder="1" applyAlignment="1">
      <alignment horizontal="center" vertical="center" wrapText="1"/>
    </xf>
    <xf numFmtId="0" fontId="0" fillId="0" borderId="0" xfId="0" applyAlignment="1">
      <alignment horizont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192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0</xdr:row>
      <xdr:rowOff>47628</xdr:rowOff>
    </xdr:from>
    <xdr:to>
      <xdr:col>2</xdr:col>
      <xdr:colOff>4999724</xdr:colOff>
      <xdr:row>0</xdr:row>
      <xdr:rowOff>731628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4" y="4762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51" x14ac:dyDescent="0.25">
      <c r="B2" s="2" t="s">
        <v>68</v>
      </c>
    </row>
    <row r="3" spans="2:2" ht="360" customHeight="1" x14ac:dyDescent="0.5">
      <c r="B3" s="3"/>
    </row>
    <row r="4" spans="2:2" x14ac:dyDescent="0.25">
      <c r="B4" s="7" t="s">
        <v>0</v>
      </c>
    </row>
    <row r="5" spans="2:2" ht="318.75" customHeight="1" x14ac:dyDescent="0.25">
      <c r="B5" s="8" t="s">
        <v>69</v>
      </c>
    </row>
    <row r="6" spans="2:2" x14ac:dyDescent="0.25">
      <c r="B6" s="7"/>
    </row>
    <row r="7" spans="2:2" ht="23.25" x14ac:dyDescent="0.25">
      <c r="B7" s="52" t="s">
        <v>36</v>
      </c>
    </row>
    <row r="8" spans="2:2" ht="23.25" x14ac:dyDescent="0.25">
      <c r="B8" s="52" t="s">
        <v>37</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heetViews>
  <sheetFormatPr defaultRowHeight="15" x14ac:dyDescent="0.25"/>
  <cols>
    <col min="2" max="2" width="33.140625"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66"/>
      <c r="C1" s="66"/>
      <c r="D1" s="66"/>
      <c r="E1" s="66"/>
      <c r="F1" s="66"/>
    </row>
    <row r="2" spans="2:9" ht="61.5" customHeight="1" x14ac:dyDescent="0.25">
      <c r="B2" s="65" t="s">
        <v>68</v>
      </c>
      <c r="C2" s="65"/>
      <c r="D2" s="65"/>
      <c r="E2" s="65"/>
      <c r="F2" s="65"/>
    </row>
    <row r="3" spans="2:9" ht="15.75" customHeight="1" x14ac:dyDescent="0.25">
      <c r="B3" s="62" t="s">
        <v>17</v>
      </c>
      <c r="C3" s="63"/>
      <c r="D3" s="63"/>
      <c r="E3" s="63"/>
      <c r="F3" s="64"/>
    </row>
    <row r="4" spans="2:9" ht="15.75" x14ac:dyDescent="0.25">
      <c r="B4" s="67" t="s">
        <v>18</v>
      </c>
      <c r="C4" s="68"/>
      <c r="D4" s="68"/>
      <c r="E4" s="68"/>
      <c r="F4" s="69"/>
    </row>
    <row r="5" spans="2:9" ht="22.5" x14ac:dyDescent="0.25">
      <c r="B5" s="29" t="s">
        <v>71</v>
      </c>
      <c r="C5" s="29" t="s">
        <v>19</v>
      </c>
      <c r="D5" s="30" t="s">
        <v>20</v>
      </c>
      <c r="E5" s="30" t="s">
        <v>21</v>
      </c>
      <c r="F5" s="30" t="s">
        <v>22</v>
      </c>
    </row>
    <row r="6" spans="2:9" ht="25.5" x14ac:dyDescent="0.25">
      <c r="B6" s="34" t="s">
        <v>72</v>
      </c>
      <c r="C6" s="31" t="s">
        <v>39</v>
      </c>
      <c r="D6" s="32">
        <v>1</v>
      </c>
      <c r="E6" s="33">
        <v>385</v>
      </c>
      <c r="F6" s="33">
        <f t="shared" ref="F6:F9" si="0">(D6*E6)</f>
        <v>385</v>
      </c>
    </row>
    <row r="7" spans="2:9" ht="25.5" x14ac:dyDescent="0.25">
      <c r="B7" s="34" t="s">
        <v>72</v>
      </c>
      <c r="C7" s="34" t="s">
        <v>40</v>
      </c>
      <c r="D7" s="32">
        <v>11</v>
      </c>
      <c r="E7" s="33">
        <v>195</v>
      </c>
      <c r="F7" s="33">
        <f t="shared" si="0"/>
        <v>2145</v>
      </c>
    </row>
    <row r="8" spans="2:9" ht="38.25" x14ac:dyDescent="0.25">
      <c r="B8" s="34" t="s">
        <v>73</v>
      </c>
      <c r="C8" s="34" t="s">
        <v>41</v>
      </c>
      <c r="D8" s="32">
        <v>1</v>
      </c>
      <c r="E8" s="33">
        <v>1495</v>
      </c>
      <c r="F8" s="33">
        <f t="shared" si="0"/>
        <v>1495</v>
      </c>
    </row>
    <row r="9" spans="2:9" x14ac:dyDescent="0.25">
      <c r="B9" s="34" t="s">
        <v>74</v>
      </c>
      <c r="C9" s="34" t="s">
        <v>42</v>
      </c>
      <c r="D9" s="32">
        <v>25</v>
      </c>
      <c r="E9" s="33">
        <v>79</v>
      </c>
      <c r="F9" s="33">
        <f t="shared" si="0"/>
        <v>1975</v>
      </c>
    </row>
    <row r="10" spans="2:9" x14ac:dyDescent="0.25">
      <c r="B10" s="35"/>
      <c r="C10" s="35" t="s">
        <v>23</v>
      </c>
      <c r="D10" s="36"/>
      <c r="E10" s="37"/>
      <c r="F10" s="37">
        <f>SUM(F6:F9)</f>
        <v>6000</v>
      </c>
    </row>
    <row r="11" spans="2:9" x14ac:dyDescent="0.25">
      <c r="B11" s="60"/>
      <c r="C11" s="59"/>
      <c r="D11" s="57"/>
      <c r="E11" s="58"/>
      <c r="F11" s="58"/>
      <c r="G11" s="56"/>
    </row>
    <row r="12" spans="2:9" s="28" customFormat="1" ht="37.5" customHeight="1" x14ac:dyDescent="0.25">
      <c r="B12" s="67" t="s">
        <v>29</v>
      </c>
      <c r="C12" s="68"/>
      <c r="D12" s="68"/>
      <c r="E12" s="68"/>
      <c r="F12" s="69"/>
      <c r="G12"/>
      <c r="H12" s="45"/>
      <c r="I12" s="46"/>
    </row>
    <row r="13" spans="2:9" ht="15.75" customHeight="1" x14ac:dyDescent="0.25">
      <c r="B13" s="70" t="s">
        <v>24</v>
      </c>
      <c r="C13" s="71"/>
      <c r="D13" s="71"/>
      <c r="E13" s="71"/>
      <c r="F13" s="72"/>
    </row>
    <row r="14" spans="2:9" ht="22.5" x14ac:dyDescent="0.25">
      <c r="B14" s="29" t="s">
        <v>71</v>
      </c>
      <c r="C14" s="29" t="s">
        <v>19</v>
      </c>
      <c r="D14" s="30" t="s">
        <v>20</v>
      </c>
      <c r="E14" s="30" t="s">
        <v>21</v>
      </c>
      <c r="F14" s="30" t="s">
        <v>22</v>
      </c>
    </row>
    <row r="15" spans="2:9" ht="25.5" x14ac:dyDescent="0.25">
      <c r="B15" s="34" t="s">
        <v>75</v>
      </c>
      <c r="C15" s="34" t="s">
        <v>43</v>
      </c>
      <c r="D15" s="32">
        <v>1</v>
      </c>
      <c r="E15" s="33">
        <v>1470</v>
      </c>
      <c r="F15" s="33">
        <f t="shared" ref="F15:F32" si="1">(D15*E15)</f>
        <v>1470</v>
      </c>
    </row>
    <row r="16" spans="2:9" ht="25.5" x14ac:dyDescent="0.25">
      <c r="B16" s="34" t="s">
        <v>76</v>
      </c>
      <c r="C16" s="34" t="s">
        <v>44</v>
      </c>
      <c r="D16" s="32">
        <v>12</v>
      </c>
      <c r="E16" s="33">
        <v>210</v>
      </c>
      <c r="F16" s="33">
        <f t="shared" si="1"/>
        <v>2520</v>
      </c>
    </row>
    <row r="17" spans="2:6" x14ac:dyDescent="0.25">
      <c r="B17" s="34" t="s">
        <v>77</v>
      </c>
      <c r="C17" s="31" t="s">
        <v>45</v>
      </c>
      <c r="D17" s="32">
        <v>1</v>
      </c>
      <c r="E17" s="33">
        <v>125</v>
      </c>
      <c r="F17" s="33">
        <f t="shared" si="1"/>
        <v>125</v>
      </c>
    </row>
    <row r="18" spans="2:6" x14ac:dyDescent="0.25">
      <c r="B18" s="34" t="s">
        <v>79</v>
      </c>
      <c r="C18" s="34" t="s">
        <v>46</v>
      </c>
      <c r="D18" s="32">
        <v>1</v>
      </c>
      <c r="E18" s="33">
        <v>920</v>
      </c>
      <c r="F18" s="33">
        <f t="shared" si="1"/>
        <v>920</v>
      </c>
    </row>
    <row r="19" spans="2:6" ht="25.5" x14ac:dyDescent="0.25">
      <c r="B19" s="34" t="s">
        <v>78</v>
      </c>
      <c r="C19" s="34" t="s">
        <v>47</v>
      </c>
      <c r="D19" s="32">
        <v>1</v>
      </c>
      <c r="E19" s="33">
        <v>2200</v>
      </c>
      <c r="F19" s="33">
        <f t="shared" si="1"/>
        <v>2200</v>
      </c>
    </row>
    <row r="20" spans="2:6" x14ac:dyDescent="0.25">
      <c r="B20" s="34" t="s">
        <v>78</v>
      </c>
      <c r="C20" s="34" t="s">
        <v>48</v>
      </c>
      <c r="D20" s="32">
        <v>2</v>
      </c>
      <c r="E20" s="33">
        <v>1200</v>
      </c>
      <c r="F20" s="33">
        <f t="shared" si="1"/>
        <v>2400</v>
      </c>
    </row>
    <row r="21" spans="2:6" ht="25.5" x14ac:dyDescent="0.25">
      <c r="B21" s="34" t="s">
        <v>80</v>
      </c>
      <c r="C21" s="34" t="s">
        <v>49</v>
      </c>
      <c r="D21" s="32">
        <v>1</v>
      </c>
      <c r="E21" s="33">
        <v>130</v>
      </c>
      <c r="F21" s="33">
        <f t="shared" si="1"/>
        <v>130</v>
      </c>
    </row>
    <row r="22" spans="2:6" x14ac:dyDescent="0.25">
      <c r="B22" s="34" t="s">
        <v>81</v>
      </c>
      <c r="C22" s="34" t="s">
        <v>50</v>
      </c>
      <c r="D22" s="32">
        <v>2</v>
      </c>
      <c r="E22" s="33">
        <v>420</v>
      </c>
      <c r="F22" s="33">
        <f t="shared" si="1"/>
        <v>840</v>
      </c>
    </row>
    <row r="23" spans="2:6" ht="38.25" x14ac:dyDescent="0.25">
      <c r="B23" s="34" t="s">
        <v>82</v>
      </c>
      <c r="C23" s="34" t="s">
        <v>51</v>
      </c>
      <c r="D23" s="32">
        <v>1</v>
      </c>
      <c r="E23" s="33">
        <v>600</v>
      </c>
      <c r="F23" s="33">
        <f t="shared" si="1"/>
        <v>600</v>
      </c>
    </row>
    <row r="24" spans="2:6" x14ac:dyDescent="0.25">
      <c r="B24" s="34" t="s">
        <v>83</v>
      </c>
      <c r="C24" s="34" t="s">
        <v>52</v>
      </c>
      <c r="D24" s="32">
        <v>1</v>
      </c>
      <c r="E24" s="33">
        <v>255</v>
      </c>
      <c r="F24" s="33">
        <f t="shared" si="1"/>
        <v>255</v>
      </c>
    </row>
    <row r="25" spans="2:6" ht="25.5" x14ac:dyDescent="0.25">
      <c r="B25" s="34" t="s">
        <v>75</v>
      </c>
      <c r="C25" s="34" t="s">
        <v>53</v>
      </c>
      <c r="D25" s="32">
        <v>12</v>
      </c>
      <c r="E25" s="33">
        <v>780</v>
      </c>
      <c r="F25" s="33">
        <f t="shared" si="1"/>
        <v>9360</v>
      </c>
    </row>
    <row r="26" spans="2:6" ht="25.5" x14ac:dyDescent="0.25">
      <c r="B26" s="34" t="s">
        <v>76</v>
      </c>
      <c r="C26" s="34" t="s">
        <v>54</v>
      </c>
      <c r="D26" s="32">
        <v>1</v>
      </c>
      <c r="E26" s="33">
        <v>400</v>
      </c>
      <c r="F26" s="33">
        <f t="shared" si="1"/>
        <v>400</v>
      </c>
    </row>
    <row r="27" spans="2:6" x14ac:dyDescent="0.25">
      <c r="B27" s="34" t="s">
        <v>84</v>
      </c>
      <c r="C27" s="34" t="s">
        <v>55</v>
      </c>
      <c r="D27" s="32">
        <v>12</v>
      </c>
      <c r="E27" s="33">
        <v>20</v>
      </c>
      <c r="F27" s="33">
        <f t="shared" si="1"/>
        <v>240</v>
      </c>
    </row>
    <row r="28" spans="2:6" ht="38.25" x14ac:dyDescent="0.25">
      <c r="B28" s="34" t="s">
        <v>82</v>
      </c>
      <c r="C28" s="34" t="s">
        <v>56</v>
      </c>
      <c r="D28" s="32">
        <v>12</v>
      </c>
      <c r="E28" s="33">
        <v>399</v>
      </c>
      <c r="F28" s="33">
        <f t="shared" si="1"/>
        <v>4788</v>
      </c>
    </row>
    <row r="29" spans="2:6" ht="38.25" x14ac:dyDescent="0.25">
      <c r="B29" s="34" t="s">
        <v>88</v>
      </c>
      <c r="C29" s="34" t="s">
        <v>57</v>
      </c>
      <c r="D29" s="32">
        <v>13</v>
      </c>
      <c r="E29" s="33">
        <v>189</v>
      </c>
      <c r="F29" s="33">
        <f t="shared" si="1"/>
        <v>2457</v>
      </c>
    </row>
    <row r="30" spans="2:6" ht="25.5" x14ac:dyDescent="0.25">
      <c r="B30" s="34" t="s">
        <v>85</v>
      </c>
      <c r="C30" s="34" t="s">
        <v>58</v>
      </c>
      <c r="D30" s="32">
        <v>13</v>
      </c>
      <c r="E30" s="33">
        <v>130</v>
      </c>
      <c r="F30" s="33">
        <f t="shared" si="1"/>
        <v>1690</v>
      </c>
    </row>
    <row r="31" spans="2:6" ht="51" x14ac:dyDescent="0.25">
      <c r="B31" s="34" t="s">
        <v>86</v>
      </c>
      <c r="C31" s="34" t="s">
        <v>59</v>
      </c>
      <c r="D31" s="32">
        <v>25</v>
      </c>
      <c r="E31" s="33">
        <v>57</v>
      </c>
      <c r="F31" s="33">
        <f t="shared" si="1"/>
        <v>1425</v>
      </c>
    </row>
    <row r="32" spans="2:6" ht="25.5" x14ac:dyDescent="0.25">
      <c r="B32" s="34" t="s">
        <v>87</v>
      </c>
      <c r="C32" s="34" t="s">
        <v>64</v>
      </c>
      <c r="D32" s="32">
        <v>1</v>
      </c>
      <c r="E32" s="33">
        <v>3100</v>
      </c>
      <c r="F32" s="33">
        <f t="shared" si="1"/>
        <v>3100</v>
      </c>
    </row>
    <row r="33" spans="1:9" s="28" customFormat="1" ht="55.5" customHeight="1" x14ac:dyDescent="0.2">
      <c r="A33" s="61"/>
      <c r="B33" s="68" t="s">
        <v>33</v>
      </c>
      <c r="C33" s="68"/>
      <c r="D33" s="68"/>
      <c r="E33" s="68"/>
      <c r="F33" s="69"/>
      <c r="H33" s="47"/>
      <c r="I33" s="46"/>
    </row>
    <row r="34" spans="1:9" ht="153" x14ac:dyDescent="0.25">
      <c r="B34" s="34" t="s">
        <v>76</v>
      </c>
      <c r="C34" s="31" t="s">
        <v>38</v>
      </c>
      <c r="D34" s="32">
        <v>1</v>
      </c>
      <c r="E34" s="33">
        <v>4950</v>
      </c>
      <c r="F34" s="33">
        <f t="shared" ref="F34:F39" si="2">(D34*E34)</f>
        <v>4950</v>
      </c>
    </row>
    <row r="35" spans="1:9" ht="38.25" x14ac:dyDescent="0.25">
      <c r="B35" s="34" t="s">
        <v>89</v>
      </c>
      <c r="C35" s="34" t="s">
        <v>67</v>
      </c>
      <c r="D35" s="32">
        <v>1</v>
      </c>
      <c r="E35" s="33">
        <v>350</v>
      </c>
      <c r="F35" s="33">
        <f t="shared" si="2"/>
        <v>350</v>
      </c>
      <c r="G35" s="53"/>
    </row>
    <row r="36" spans="1:9" x14ac:dyDescent="0.25">
      <c r="B36" s="34" t="s">
        <v>90</v>
      </c>
      <c r="C36" s="34" t="s">
        <v>60</v>
      </c>
      <c r="D36" s="32">
        <v>2</v>
      </c>
      <c r="E36" s="33">
        <v>100</v>
      </c>
      <c r="F36" s="33">
        <f t="shared" si="2"/>
        <v>200</v>
      </c>
    </row>
    <row r="37" spans="1:9" x14ac:dyDescent="0.25">
      <c r="B37" s="34" t="s">
        <v>91</v>
      </c>
      <c r="C37" s="34" t="s">
        <v>61</v>
      </c>
      <c r="D37" s="32">
        <v>1</v>
      </c>
      <c r="E37" s="33">
        <v>610</v>
      </c>
      <c r="F37" s="33">
        <f t="shared" si="2"/>
        <v>610</v>
      </c>
    </row>
    <row r="38" spans="1:9" ht="25.5" x14ac:dyDescent="0.25">
      <c r="B38" s="34" t="s">
        <v>91</v>
      </c>
      <c r="C38" s="34" t="s">
        <v>62</v>
      </c>
      <c r="D38" s="32">
        <v>1</v>
      </c>
      <c r="E38" s="33">
        <v>920</v>
      </c>
      <c r="F38" s="33">
        <f t="shared" si="2"/>
        <v>920</v>
      </c>
    </row>
    <row r="39" spans="1:9" x14ac:dyDescent="0.25">
      <c r="B39" s="34" t="s">
        <v>91</v>
      </c>
      <c r="C39" s="34" t="s">
        <v>63</v>
      </c>
      <c r="D39" s="32">
        <v>2</v>
      </c>
      <c r="E39" s="33">
        <v>240</v>
      </c>
      <c r="F39" s="33">
        <f t="shared" si="2"/>
        <v>480</v>
      </c>
    </row>
    <row r="40" spans="1:9" x14ac:dyDescent="0.25">
      <c r="B40" s="35" t="s">
        <v>25</v>
      </c>
      <c r="C40" s="35" t="s">
        <v>25</v>
      </c>
      <c r="D40" s="36"/>
      <c r="E40" s="37"/>
      <c r="F40" s="37">
        <f>SUM(F15:F39)</f>
        <v>42430</v>
      </c>
    </row>
    <row r="41" spans="1:9" x14ac:dyDescent="0.25">
      <c r="C41" s="38"/>
      <c r="D41" s="43"/>
      <c r="E41" s="44"/>
      <c r="F41" s="44"/>
      <c r="G41" s="48"/>
    </row>
    <row r="42" spans="1:9" x14ac:dyDescent="0.25">
      <c r="C42" s="38"/>
      <c r="D42" s="43"/>
      <c r="E42" s="44"/>
      <c r="F42" s="44"/>
      <c r="G42" s="56"/>
    </row>
    <row r="43" spans="1:9" ht="15.75" x14ac:dyDescent="0.25">
      <c r="B43" s="67" t="s">
        <v>34</v>
      </c>
      <c r="C43" s="68"/>
      <c r="D43" s="68"/>
      <c r="E43" s="68"/>
      <c r="F43" s="69"/>
    </row>
    <row r="44" spans="1:9" ht="22.5" x14ac:dyDescent="0.25">
      <c r="B44" s="29" t="s">
        <v>71</v>
      </c>
      <c r="C44" s="29" t="s">
        <v>19</v>
      </c>
      <c r="D44" s="30" t="s">
        <v>20</v>
      </c>
      <c r="E44" s="30" t="s">
        <v>21</v>
      </c>
      <c r="F44" s="30" t="s">
        <v>22</v>
      </c>
    </row>
    <row r="45" spans="1:9" ht="25.5" x14ac:dyDescent="0.25">
      <c r="B45" s="34" t="s">
        <v>92</v>
      </c>
      <c r="C45" s="34" t="s">
        <v>70</v>
      </c>
      <c r="D45" s="32">
        <v>1</v>
      </c>
      <c r="E45" s="33">
        <v>520</v>
      </c>
      <c r="F45" s="33">
        <f>(D45*E45)</f>
        <v>520</v>
      </c>
    </row>
    <row r="46" spans="1:9" s="28" customFormat="1" ht="41.25" customHeight="1" x14ac:dyDescent="0.2">
      <c r="B46" s="67" t="s">
        <v>31</v>
      </c>
      <c r="C46" s="68"/>
      <c r="D46" s="68"/>
      <c r="E46" s="68"/>
      <c r="F46" s="69"/>
      <c r="H46" s="47"/>
      <c r="I46" s="46"/>
    </row>
    <row r="47" spans="1:9" ht="27" customHeight="1" x14ac:dyDescent="0.25">
      <c r="B47" s="34" t="s">
        <v>93</v>
      </c>
      <c r="C47" s="34" t="s">
        <v>26</v>
      </c>
      <c r="D47" s="32">
        <v>1</v>
      </c>
      <c r="E47" s="33">
        <v>1400</v>
      </c>
      <c r="F47" s="33">
        <f>(D47*E47)</f>
        <v>1400</v>
      </c>
    </row>
    <row r="48" spans="1:9" s="28" customFormat="1" ht="36.75" customHeight="1" x14ac:dyDescent="0.2">
      <c r="B48" s="67" t="s">
        <v>30</v>
      </c>
      <c r="C48" s="68"/>
      <c r="D48" s="68"/>
      <c r="E48" s="68"/>
      <c r="F48" s="69"/>
      <c r="H48" s="47"/>
      <c r="I48" s="46"/>
    </row>
    <row r="49" spans="2:6" ht="38.25" x14ac:dyDescent="0.25">
      <c r="B49" s="34" t="s">
        <v>94</v>
      </c>
      <c r="C49" s="34" t="s">
        <v>65</v>
      </c>
      <c r="D49" s="32">
        <v>1</v>
      </c>
      <c r="E49" s="33">
        <v>1650</v>
      </c>
      <c r="F49" s="54">
        <f t="shared" ref="F49" si="3">(D49*E49)</f>
        <v>1650</v>
      </c>
    </row>
    <row r="50" spans="2:6" x14ac:dyDescent="0.25">
      <c r="B50" s="35"/>
      <c r="C50" s="35" t="s">
        <v>32</v>
      </c>
      <c r="D50" s="36"/>
      <c r="E50" s="37"/>
      <c r="F50" s="37">
        <f>F45+F47+F49</f>
        <v>3570</v>
      </c>
    </row>
    <row r="51" spans="2:6" x14ac:dyDescent="0.25">
      <c r="C51" s="39"/>
      <c r="D51" s="39"/>
      <c r="E51" s="40"/>
      <c r="F51" s="41"/>
    </row>
    <row r="52" spans="2:6" x14ac:dyDescent="0.25">
      <c r="C52" s="39"/>
      <c r="D52" s="39"/>
      <c r="E52" s="40"/>
      <c r="F52" s="39"/>
    </row>
    <row r="53" spans="2:6" ht="15.75" customHeight="1" x14ac:dyDescent="0.25">
      <c r="B53" s="67" t="s">
        <v>27</v>
      </c>
      <c r="C53" s="68"/>
      <c r="D53" s="68"/>
      <c r="E53" s="68"/>
      <c r="F53" s="69"/>
    </row>
    <row r="54" spans="2:6" ht="22.5" x14ac:dyDescent="0.25">
      <c r="B54" s="29" t="s">
        <v>71</v>
      </c>
      <c r="C54" s="49" t="s">
        <v>19</v>
      </c>
      <c r="D54" s="50" t="s">
        <v>20</v>
      </c>
      <c r="E54" s="50" t="s">
        <v>21</v>
      </c>
      <c r="F54" s="50" t="s">
        <v>22</v>
      </c>
    </row>
    <row r="55" spans="2:6" ht="76.5" x14ac:dyDescent="0.25">
      <c r="B55" s="55" t="s">
        <v>95</v>
      </c>
      <c r="C55" s="55" t="s">
        <v>66</v>
      </c>
      <c r="D55" s="32">
        <v>1</v>
      </c>
      <c r="E55" s="33">
        <v>5000</v>
      </c>
      <c r="F55" s="33">
        <f>(D55*E55)</f>
        <v>5000</v>
      </c>
    </row>
    <row r="56" spans="2:6" x14ac:dyDescent="0.25">
      <c r="B56" s="51"/>
      <c r="C56" s="51" t="s">
        <v>28</v>
      </c>
      <c r="D56" s="36"/>
      <c r="E56" s="37"/>
      <c r="F56" s="37">
        <f>SUM(F55)</f>
        <v>5000</v>
      </c>
    </row>
    <row r="57" spans="2:6" x14ac:dyDescent="0.25">
      <c r="C57" s="39"/>
      <c r="D57" s="39"/>
      <c r="E57" s="40"/>
      <c r="F57" s="39"/>
    </row>
    <row r="58" spans="2:6" ht="23.25" x14ac:dyDescent="0.25">
      <c r="C58" s="52" t="s">
        <v>35</v>
      </c>
    </row>
    <row r="59" spans="2:6" ht="23.25" x14ac:dyDescent="0.25">
      <c r="C59" s="52" t="s">
        <v>37</v>
      </c>
    </row>
  </sheetData>
  <mergeCells count="11">
    <mergeCell ref="B53:F53"/>
    <mergeCell ref="B33:F33"/>
    <mergeCell ref="B13:F13"/>
    <mergeCell ref="B12:F12"/>
    <mergeCell ref="B4:F4"/>
    <mergeCell ref="B3:F3"/>
    <mergeCell ref="B2:F2"/>
    <mergeCell ref="B1:F1"/>
    <mergeCell ref="B48:F48"/>
    <mergeCell ref="B46:F46"/>
    <mergeCell ref="B43:F43"/>
  </mergeCells>
  <hyperlinks>
    <hyperlink ref="C59" location="'Spese Generali'!A1" display="Click qui per il riepilogo delle Spese Generali"/>
    <hyperlink ref="C58"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2"/>
    </row>
    <row r="3" spans="2:4" x14ac:dyDescent="0.25">
      <c r="B3" s="16" t="s">
        <v>1</v>
      </c>
      <c r="C3" s="17"/>
      <c r="D3" s="18"/>
    </row>
    <row r="4" spans="2:4" x14ac:dyDescent="0.25">
      <c r="B4" s="19">
        <v>60000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0.70716666666666672</v>
      </c>
      <c r="D8" s="22">
        <f>Moduli!F40</f>
        <v>42430</v>
      </c>
    </row>
    <row r="9" spans="2:4" x14ac:dyDescent="0.25">
      <c r="B9" s="23" t="s">
        <v>7</v>
      </c>
      <c r="C9" s="21">
        <f>(D9/B4)</f>
        <v>5.9499999999999997E-2</v>
      </c>
      <c r="D9" s="22">
        <f>Moduli!F50</f>
        <v>3570</v>
      </c>
    </row>
    <row r="10" spans="2:4" x14ac:dyDescent="0.25">
      <c r="B10" s="23" t="s">
        <v>8</v>
      </c>
      <c r="C10" s="21">
        <f>(D10/B4)</f>
        <v>0.1</v>
      </c>
      <c r="D10" s="22">
        <f>Moduli!F10</f>
        <v>6000</v>
      </c>
    </row>
    <row r="11" spans="2:4" x14ac:dyDescent="0.25">
      <c r="B11" s="20" t="s">
        <v>9</v>
      </c>
      <c r="C11" s="21"/>
      <c r="D11" s="22"/>
    </row>
    <row r="12" spans="2:4" x14ac:dyDescent="0.25">
      <c r="B12" s="23" t="s">
        <v>10</v>
      </c>
      <c r="C12" s="21">
        <f>(D12/B4)</f>
        <v>0.02</v>
      </c>
      <c r="D12" s="22">
        <v>1200</v>
      </c>
    </row>
    <row r="13" spans="2:4" x14ac:dyDescent="0.25">
      <c r="B13" s="23" t="s">
        <v>11</v>
      </c>
      <c r="C13" s="21">
        <f>(D13/B4)</f>
        <v>0.02</v>
      </c>
      <c r="D13" s="22">
        <v>1200</v>
      </c>
    </row>
    <row r="14" spans="2:4" x14ac:dyDescent="0.25">
      <c r="B14" s="23" t="s">
        <v>12</v>
      </c>
      <c r="C14" s="21">
        <f>(D14/B4)</f>
        <v>0.01</v>
      </c>
      <c r="D14" s="22">
        <v>600</v>
      </c>
    </row>
    <row r="15" spans="2:4" x14ac:dyDescent="0.25">
      <c r="B15" s="20" t="s">
        <v>13</v>
      </c>
      <c r="C15" s="24" t="s">
        <v>14</v>
      </c>
      <c r="D15" s="22" t="str">
        <f>[1]Moduli!F39</f>
        <v>Costo Previsto</v>
      </c>
    </row>
    <row r="16" spans="2:4" ht="76.5" x14ac:dyDescent="0.25">
      <c r="B16" s="23" t="s">
        <v>15</v>
      </c>
      <c r="C16" s="21">
        <f>(D16/B4)</f>
        <v>8.3333333333333329E-2</v>
      </c>
      <c r="D16" s="22">
        <f>Moduli!F56</f>
        <v>5000</v>
      </c>
    </row>
    <row r="17" spans="2:4" x14ac:dyDescent="0.25">
      <c r="B17" s="23"/>
      <c r="C17" s="24"/>
      <c r="D17" s="22"/>
    </row>
    <row r="18" spans="2:4" x14ac:dyDescent="0.25">
      <c r="B18" s="23"/>
      <c r="C18" s="24"/>
      <c r="D18" s="22"/>
    </row>
    <row r="19" spans="2:4" x14ac:dyDescent="0.25">
      <c r="B19" s="25" t="s">
        <v>16</v>
      </c>
      <c r="C19" s="26">
        <f>SUM(C7:C18)</f>
        <v>1</v>
      </c>
      <c r="D19" s="27">
        <f>SUM(D7:D18)</f>
        <v>60000</v>
      </c>
    </row>
    <row r="21" spans="2:4" ht="23.25" x14ac:dyDescent="0.25">
      <c r="B21" s="52" t="s">
        <v>35</v>
      </c>
    </row>
    <row r="22" spans="2:4" ht="23.25" x14ac:dyDescent="0.25">
      <c r="B22" s="52" t="s">
        <v>36</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2017-10-31T07:43:22Z</dcterms:modified>
</cp:coreProperties>
</file>